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760"/>
  </bookViews>
  <sheets>
    <sheet name="Витрати травень- грудень 2023" sheetId="1" r:id="rId1"/>
    <sheet name="Надходження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K8" i="1"/>
  <c r="I8" i="1"/>
  <c r="H8" i="1"/>
  <c r="G8" i="1"/>
  <c r="F8" i="1"/>
  <c r="E8" i="1"/>
  <c r="D8" i="1"/>
  <c r="H4" i="1"/>
  <c r="F4" i="1"/>
  <c r="J3" i="1"/>
  <c r="K5" i="1" l="1"/>
  <c r="K4" i="1"/>
  <c r="J5" i="1"/>
  <c r="I5" i="1"/>
  <c r="J4" i="1"/>
  <c r="I4" i="1"/>
  <c r="G5" i="1"/>
  <c r="G4" i="1"/>
  <c r="H5" i="1"/>
  <c r="F5" i="1"/>
  <c r="E5" i="1"/>
  <c r="D5" i="1"/>
  <c r="D4" i="1"/>
  <c r="J7" i="1" l="1"/>
  <c r="J6" i="1"/>
</calcChain>
</file>

<file path=xl/sharedStrings.xml><?xml version="1.0" encoding="utf-8"?>
<sst xmlns="http://schemas.openxmlformats.org/spreadsheetml/2006/main" count="55" uniqueCount="32">
  <si>
    <t>Стаття витрат</t>
  </si>
  <si>
    <t>ФІНАНСОВІ РЕСУРСИ (ЗАСНОВНИКИ)</t>
  </si>
  <si>
    <t>ЗАГАЛЬНИЙ БЮДЖЕТ В МІСЯЦЬ З ПОДАТКАМИ:</t>
  </si>
  <si>
    <t>Cума (UAH):</t>
  </si>
  <si>
    <t>Дата:</t>
  </si>
  <si>
    <t>Призначення платежу</t>
  </si>
  <si>
    <t>Найменування ЄДРПОУ</t>
  </si>
  <si>
    <t>Придбання авто для евакуації</t>
  </si>
  <si>
    <t>Плат.iнтер-еквайринг через LiqPay 14360570</t>
  </si>
  <si>
    <t xml:space="preserve"> -</t>
  </si>
  <si>
    <t>БЕЗПОВОРОТНА ФН ДОПОМОГА, БЛАГОДIЙНИЙ ВНЕСОК ЗГДНО ГРАНТУ 58 ВIД 25.03.2023Р.,БЕЗ ПДВ ДДог 1 вiд 19.06.2019</t>
  </si>
  <si>
    <t>ПОСОЛЬСТВО СПОЛУЧЕНИХ ШТАТIВ АМЕРИКИ В УКРАЇНI - USDO SYM 876924249491</t>
  </si>
  <si>
    <t xml:space="preserve">LIQPAY ID 2311451314 SOID monthly_donation304570256847 PBK i64045270888 </t>
  </si>
  <si>
    <t xml:space="preserve">LIQPAY ID 2328124754 SOID monthly_donation304570256847 PBK i64045270888 </t>
  </si>
  <si>
    <t xml:space="preserve">LIQPAY ID 2340543050 SOID monthly_donation304570256847 PBK i64045270888 </t>
  </si>
  <si>
    <t xml:space="preserve">LIQPAY ID 2353550081 SOID monthly_donation304570256847 PBK i64045270888 </t>
  </si>
  <si>
    <t xml:space="preserve">LIQPAY ID 2366535253 SOID monthly_donation304570256847 PBK i64045270888 </t>
  </si>
  <si>
    <t>LIQPAY ID 2379819912 SOID monthly_donation304570256847 PBK i64045270888</t>
  </si>
  <si>
    <t xml:space="preserve">LIQPAY ID 2392418350 SOID monthly_donation304570256847 PBK i64045270888 </t>
  </si>
  <si>
    <t xml:space="preserve">LIQPAY ID 2404736601 SOID monthly_donation304570256847 PBK i64045270888 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</si>
  <si>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</si>
  <si>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</si>
  <si>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</si>
  <si>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</si>
  <si>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</si>
  <si>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</si>
  <si>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</si>
  <si>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</si>
  <si>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Школа соціального робітника</t>
  </si>
  <si>
    <t>ФІНАНСОВІ РЕСУРСИ (БЛАГОДІЙНИКИ)</t>
  </si>
  <si>
    <t>43 297.22</t>
  </si>
  <si>
    <t>ФІНАНСОВІ РЕСУРСИ (Грант)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</si>
</sst>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h:mm:ss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766C8"/>
        <bgColor indexed="64"/>
      </patternFill>
    </fill>
    <fill>
      <patternFill patternType="solid">
        <fgColor rgb="FF694E7E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Border="1" applyAlignment="1">
      <alignment wrapText="1"/>
    </xf>
    <xf numFmtId="0" fontId="1" fillId="0" borderId="0" xfId="0" applyFont="1"/>
    <xf numFmtId="0" fontId="1" fillId="0" borderId="4" xfId="0" applyFont="1" applyFill="1" applyBorder="1" applyAlignment="1">
      <alignment wrapText="1"/>
    </xf>
    <xf numFmtId="0" fontId="1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right" wrapText="1"/>
    </xf>
    <xf numFmtId="0" fontId="4" fillId="0" borderId="0" xfId="0" applyFont="1"/>
    <xf numFmtId="2" fontId="4" fillId="0" borderId="6" xfId="0" applyNumberFormat="1" applyFont="1" applyBorder="1" applyAlignment="1">
      <alignment horizontal="right"/>
    </xf>
    <xf numFmtId="0" fontId="4" fillId="0" borderId="6" xfId="0" applyFont="1" applyBorder="1" applyAlignment="1"/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4" fillId="0" borderId="0" xfId="0" applyFont="1" applyAlignment="1"/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wrapText="1"/>
    </xf>
    <xf numFmtId="2" fontId="1" fillId="4" borderId="5" xfId="0" applyNumberFormat="1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2" fontId="1" fillId="5" borderId="13" xfId="0" applyNumberFormat="1" applyFont="1" applyFill="1" applyBorder="1" applyAlignment="1">
      <alignment horizontal="right" wrapText="1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BDFF"/>
      <color rgb="FF694E7E"/>
      <color rgb="FF493657"/>
      <color rgb="FFA766C8"/>
      <color rgb="FFC993FF"/>
      <color rgb="FFB26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8"/>
  <sheetViews>
    <sheetView tabSelected="1" workbookViewId="0">
      <selection activeCell="F10" sqref="F10"/>
    </sheetView>
  </sheetViews>
  <sheetFormatPr defaultRowHeight="14.5" x14ac:dyDescent="0.35"/>
  <cols>
    <col min="1" max="2" width="8.7265625" style="2"/>
    <col min="3" max="3" width="25.1796875" style="2" customWidth="1"/>
    <col min="4" max="4" width="13.08984375" style="2" customWidth="1"/>
    <col min="5" max="11" width="12" style="2" customWidth="1"/>
    <col min="12" max="15" width="14.453125" style="2" customWidth="1"/>
    <col min="18" max="20" width="8.7265625" style="2"/>
    <col min="21" max="21" width="14.26953125" style="2" customWidth="1"/>
    <col min="22" max="22" width="12.90625" style="2" customWidth="1"/>
    <col min="23" max="16384" width="8.7265625" style="2"/>
  </cols>
  <sheetData>
    <row r="1" spans="1:38" ht="14.5" customHeight="1" thickBot="1" x14ac:dyDescent="0.35">
      <c r="A1" s="26">
        <v>2023</v>
      </c>
      <c r="B1" s="27"/>
      <c r="C1" s="28"/>
      <c r="D1" s="5" t="s">
        <v>20</v>
      </c>
      <c r="E1" s="16" t="s">
        <v>21</v>
      </c>
      <c r="F1" s="16" t="s">
        <v>22</v>
      </c>
      <c r="G1" s="16" t="s">
        <v>23</v>
      </c>
      <c r="H1" s="16" t="s">
        <v>24</v>
      </c>
      <c r="I1" s="16" t="s">
        <v>25</v>
      </c>
      <c r="J1" s="16" t="s">
        <v>26</v>
      </c>
      <c r="K1" s="16" t="s">
        <v>27</v>
      </c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14.5" customHeight="1" thickBot="1" x14ac:dyDescent="0.35">
      <c r="A2" s="35" t="s">
        <v>0</v>
      </c>
      <c r="B2" s="36"/>
      <c r="C2" s="37"/>
      <c r="D2" s="19" t="s">
        <v>3</v>
      </c>
      <c r="E2" s="17" t="s">
        <v>3</v>
      </c>
      <c r="F2" s="17" t="s">
        <v>3</v>
      </c>
      <c r="G2" s="17" t="s">
        <v>3</v>
      </c>
      <c r="H2" s="17" t="s">
        <v>3</v>
      </c>
      <c r="I2" s="17" t="s">
        <v>3</v>
      </c>
      <c r="J2" s="42" t="s">
        <v>3</v>
      </c>
      <c r="K2" s="17" t="s">
        <v>3</v>
      </c>
      <c r="L2" s="1"/>
      <c r="M2" s="1"/>
      <c r="N2" s="1"/>
      <c r="O2" s="1"/>
      <c r="P2" s="1"/>
      <c r="Q2" s="1"/>
      <c r="R2" s="1"/>
      <c r="S2" s="1"/>
      <c r="T2" s="1"/>
    </row>
    <row r="3" spans="1:38" ht="14.5" customHeight="1" thickBot="1" x14ac:dyDescent="0.35">
      <c r="A3" s="38" t="s">
        <v>7</v>
      </c>
      <c r="B3" s="39"/>
      <c r="C3" s="40"/>
      <c r="D3" s="20" t="s">
        <v>9</v>
      </c>
      <c r="E3" s="20" t="s">
        <v>9</v>
      </c>
      <c r="F3" s="20" t="s">
        <v>9</v>
      </c>
      <c r="G3" s="20" t="s">
        <v>9</v>
      </c>
      <c r="H3" s="20" t="s">
        <v>9</v>
      </c>
      <c r="I3" s="20" t="s">
        <v>9</v>
      </c>
      <c r="J3" s="41">
        <f>10000*36.5686+5500+45400</f>
        <v>416586.00000000006</v>
      </c>
      <c r="K3" s="18" t="s">
        <v>9</v>
      </c>
      <c r="L3" s="1"/>
      <c r="M3" s="1"/>
      <c r="N3" s="1"/>
      <c r="O3" s="1"/>
      <c r="P3" s="1"/>
      <c r="Q3" s="1"/>
      <c r="R3" s="1"/>
      <c r="S3" s="1"/>
      <c r="T3" s="1"/>
    </row>
    <row r="4" spans="1:38" ht="14.5" customHeight="1" thickBot="1" x14ac:dyDescent="0.35">
      <c r="A4" s="38" t="s">
        <v>28</v>
      </c>
      <c r="B4" s="39"/>
      <c r="C4" s="40"/>
      <c r="D4" s="20">
        <f>21936+43297</f>
        <v>65233</v>
      </c>
      <c r="E4" s="20" t="s">
        <v>30</v>
      </c>
      <c r="F4" s="18">
        <f>43297.22+3640+5962</f>
        <v>52899.22</v>
      </c>
      <c r="G4" s="18">
        <f>43297.22+1828.43</f>
        <v>45125.65</v>
      </c>
      <c r="H4" s="18">
        <f>86594.44+3640+1700+10970.58+51198+36570+5485+16455+1800</f>
        <v>214413.02000000002</v>
      </c>
      <c r="I4" s="18">
        <f>13000+43297+73137.2+16455.87+7500</f>
        <v>153390.07</v>
      </c>
      <c r="J4" s="18">
        <f>43055.45+16297.78+8676.58+7500+5400+38952</f>
        <v>119881.81</v>
      </c>
      <c r="K4" s="18">
        <f>44541.37+16794.22+7464+7500+19972.49+44498.73+45061.92+44498.73+70750</f>
        <v>301081.45999999996</v>
      </c>
      <c r="L4" s="1"/>
      <c r="M4" s="1"/>
      <c r="N4" s="1"/>
      <c r="O4" s="1"/>
      <c r="P4" s="1"/>
      <c r="Q4" s="1"/>
      <c r="R4" s="1"/>
      <c r="S4" s="1"/>
      <c r="T4" s="1"/>
    </row>
    <row r="5" spans="1:38" ht="16" customHeight="1" thickBot="1" x14ac:dyDescent="0.35">
      <c r="A5" s="29" t="s">
        <v>31</v>
      </c>
      <c r="B5" s="30"/>
      <c r="C5" s="31"/>
      <c r="D5" s="15">
        <f>D4</f>
        <v>65233</v>
      </c>
      <c r="E5" s="15" t="str">
        <f>E4</f>
        <v>43 297.22</v>
      </c>
      <c r="F5" s="6">
        <f>F4</f>
        <v>52899.22</v>
      </c>
      <c r="G5" s="6">
        <f>G4</f>
        <v>45125.65</v>
      </c>
      <c r="H5" s="6">
        <f>H4</f>
        <v>214413.02000000002</v>
      </c>
      <c r="I5" s="6">
        <f>I4</f>
        <v>153390.07</v>
      </c>
      <c r="J5" s="6">
        <f>J4</f>
        <v>119881.81</v>
      </c>
      <c r="K5" s="6">
        <f>K4</f>
        <v>301081.45999999996</v>
      </c>
      <c r="L5" s="1"/>
      <c r="M5" s="1"/>
      <c r="N5" s="1"/>
      <c r="O5" s="1"/>
      <c r="P5" s="1"/>
      <c r="Q5" s="1"/>
      <c r="R5" s="1"/>
      <c r="S5" s="1"/>
      <c r="T5" s="1"/>
    </row>
    <row r="6" spans="1:38" s="4" customFormat="1" ht="34.5" customHeight="1" thickBot="1" x14ac:dyDescent="0.35">
      <c r="A6" s="29" t="s">
        <v>29</v>
      </c>
      <c r="B6" s="30"/>
      <c r="C6" s="31"/>
      <c r="D6" s="15"/>
      <c r="E6" s="6"/>
      <c r="F6" s="6"/>
      <c r="G6" s="6"/>
      <c r="H6" s="6"/>
      <c r="I6" s="6"/>
      <c r="J6" s="15">
        <f>4000*36.5686+45400</f>
        <v>191674.40000000002</v>
      </c>
      <c r="K6" s="6"/>
      <c r="L6" s="3"/>
      <c r="M6" s="3"/>
      <c r="N6" s="3"/>
      <c r="O6" s="3"/>
      <c r="P6" s="3"/>
      <c r="Q6" s="3"/>
      <c r="R6" s="3"/>
      <c r="S6" s="3"/>
      <c r="T6" s="3"/>
    </row>
    <row r="7" spans="1:38" s="4" customFormat="1" ht="15.5" customHeight="1" thickBot="1" x14ac:dyDescent="0.35">
      <c r="A7" s="29" t="s">
        <v>1</v>
      </c>
      <c r="B7" s="30"/>
      <c r="C7" s="31"/>
      <c r="D7" s="15">
        <v>985</v>
      </c>
      <c r="E7" s="15">
        <v>985</v>
      </c>
      <c r="F7" s="15">
        <v>985</v>
      </c>
      <c r="G7" s="15">
        <v>985</v>
      </c>
      <c r="H7" s="15">
        <v>985</v>
      </c>
      <c r="I7" s="15">
        <v>985</v>
      </c>
      <c r="J7" s="15">
        <f>6000*36.5686+5500+985</f>
        <v>225896.60000000003</v>
      </c>
      <c r="K7" s="15">
        <v>985</v>
      </c>
      <c r="L7" s="3"/>
      <c r="M7" s="3"/>
      <c r="N7" s="3"/>
      <c r="O7" s="3"/>
      <c r="P7" s="3"/>
      <c r="Q7" s="3"/>
      <c r="R7" s="3"/>
      <c r="S7" s="3"/>
      <c r="T7" s="3"/>
    </row>
    <row r="8" spans="1:38" s="4" customFormat="1" ht="26.5" customHeight="1" thickBot="1" x14ac:dyDescent="0.35">
      <c r="A8" s="32" t="s">
        <v>2</v>
      </c>
      <c r="B8" s="33"/>
      <c r="C8" s="34"/>
      <c r="D8" s="25">
        <f>D5+D7+3310.9</f>
        <v>69528.899999999994</v>
      </c>
      <c r="E8" s="25">
        <f>43297+985+2214.1</f>
        <v>46496.1</v>
      </c>
      <c r="F8" s="25">
        <f>F5+F7+2694.21</f>
        <v>56578.43</v>
      </c>
      <c r="G8" s="25">
        <f>G5+G7+2305.53</f>
        <v>48416.18</v>
      </c>
      <c r="H8" s="25">
        <f>H5+H7+10769.9</f>
        <v>226167.92</v>
      </c>
      <c r="I8" s="25">
        <f>I5+I7+7718.75</f>
        <v>162093.82</v>
      </c>
      <c r="J8" s="25">
        <f>J5+J6+J7+26872.64</f>
        <v>564325.45000000007</v>
      </c>
      <c r="K8" s="25">
        <f>K5+K7+15103.32</f>
        <v>317169.77999999997</v>
      </c>
      <c r="L8" s="3"/>
      <c r="M8" s="3"/>
      <c r="N8" s="3"/>
      <c r="O8" s="3"/>
      <c r="P8" s="3"/>
      <c r="Q8" s="3"/>
      <c r="R8" s="3"/>
      <c r="S8" s="3"/>
      <c r="T8" s="3"/>
    </row>
    <row r="9" spans="1:38" ht="31.5" customHeight="1" thickBot="1" x14ac:dyDescent="0.35">
      <c r="A9" s="1"/>
      <c r="B9" s="1"/>
      <c r="C9" s="46"/>
      <c r="D9" s="46"/>
      <c r="E9" s="46"/>
      <c r="F9" s="46"/>
      <c r="G9" s="46"/>
      <c r="H9" s="46"/>
      <c r="I9" s="46"/>
      <c r="J9" s="46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38" ht="15" thickBot="1" x14ac:dyDescent="0.4">
      <c r="A10" s="1"/>
      <c r="B10" s="43"/>
      <c r="C10" s="48"/>
      <c r="D10" s="49"/>
      <c r="E10" s="48"/>
      <c r="F10" s="48"/>
      <c r="G10" s="48"/>
      <c r="H10" s="48"/>
      <c r="I10" s="48"/>
      <c r="J10" s="49"/>
      <c r="K10" s="45"/>
      <c r="L10" s="1"/>
      <c r="M10" s="1"/>
      <c r="N10" s="1"/>
      <c r="O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" thickBot="1" x14ac:dyDescent="0.4">
      <c r="A11" s="1"/>
      <c r="B11" s="44"/>
      <c r="C11" s="48"/>
      <c r="D11" s="48"/>
      <c r="E11" s="48"/>
      <c r="F11" s="48"/>
      <c r="G11" s="48"/>
      <c r="H11" s="48"/>
      <c r="I11" s="48"/>
      <c r="J11" s="48"/>
      <c r="K11" s="45"/>
      <c r="L11" s="1"/>
      <c r="M11" s="1"/>
      <c r="N11" s="1"/>
      <c r="O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" thickBot="1" x14ac:dyDescent="0.4">
      <c r="A12" s="1"/>
      <c r="B12" s="43"/>
      <c r="C12" s="48"/>
      <c r="D12" s="48"/>
      <c r="E12" s="48"/>
      <c r="F12" s="48"/>
      <c r="G12" s="48"/>
      <c r="H12" s="48"/>
      <c r="I12" s="48"/>
      <c r="J12" s="48"/>
      <c r="K12" s="45"/>
      <c r="L12" s="1"/>
      <c r="M12" s="1"/>
      <c r="N12" s="1"/>
      <c r="O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" thickBot="1" x14ac:dyDescent="0.4">
      <c r="A13" s="1"/>
      <c r="B13" s="1"/>
      <c r="C13" s="47"/>
      <c r="D13" s="47"/>
      <c r="E13" s="47"/>
      <c r="F13" s="47"/>
      <c r="G13" s="47"/>
      <c r="H13" s="47"/>
      <c r="I13" s="47"/>
      <c r="J13" s="47"/>
      <c r="K13" s="1"/>
      <c r="L13" s="1"/>
      <c r="M13" s="1"/>
      <c r="N13" s="1"/>
      <c r="O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5" thickBo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thickBo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thickBo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thickBo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thickBo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thickBo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thickBo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thickBo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thickBo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thickBo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thickBo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thickBo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thickBo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thickBo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thickBo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thickBo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thickBo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thickBo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thickBo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thickBo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thickBo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thickBo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thickBo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thickBo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thickBo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thickBo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thickBo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thickBo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thickBo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thickBo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thickBo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thickBo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thickBo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thickBo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thickBo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thickBo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thickBo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thickBo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thickBo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thickBo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thickBo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thickBo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thickBo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thickBo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thickBo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thickBo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thickBo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thickBo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thickBo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thickBo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thickBo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thickBo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thickBo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thickBo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thickBo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thickBo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thickBo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thickBo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thickBo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thickBo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thickBo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5" thickBo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5" thickBo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5" thickBo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5" thickBo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5" thickBo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5" thickBo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5" thickBo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5" thickBo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5" thickBo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thickBo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5" thickBo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5" thickBo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5" thickBo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5" thickBo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5" thickBo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5" thickBo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5" thickBo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5" thickBo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5" thickBo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5" thickBo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5" thickBo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5" thickBo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5" thickBo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5" thickBo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5" thickBo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5" thickBo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5" thickBo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5" thickBo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5" thickBo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5" thickBo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5" thickBo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5" thickBo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5" thickBo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5" thickBo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5" thickBo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5" thickBo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5" thickBo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5" thickBo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5" thickBo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5" thickBo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5" thickBo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5" thickBo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5" thickBo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5" thickBo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5" thickBo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5" thickBo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5" thickBo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5" thickBo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5" thickBo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5" thickBo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5" thickBo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5" thickBo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5" thickBo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5" thickBo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5" thickBo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5" thickBo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5" thickBo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5" thickBo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5" thickBo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5" thickBo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5" thickBo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thickBo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5" thickBo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5" thickBo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5" thickBo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5" thickBo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5" thickBo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5" thickBo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5" thickBo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5" thickBo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5" thickBo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5" thickBo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5" thickBo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5" thickBo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5" thickBo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5" thickBo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5" thickBo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5" thickBo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5" thickBo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5" thickBo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5" thickBo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5" thickBo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5" thickBo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5" thickBo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5" thickBo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5" thickBo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5" thickBo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5" thickBo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5" thickBo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5" thickBo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5" thickBo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5" thickBo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5" thickBo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5" thickBo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5" thickBo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5" thickBo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5" thickBo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5" thickBo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5" thickBo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5" thickBo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5" thickBo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5" thickBo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5" thickBo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5" thickBo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5" thickBo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5" thickBo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5" thickBo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5" thickBo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5" thickBo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5" thickBo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5" thickBo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5" thickBo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5" thickBo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5" thickBo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5" thickBo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5" thickBo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5" thickBo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5" thickBo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5" thickBo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5" thickBo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5" thickBo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5" thickBo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5" thickBo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5" thickBo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5" thickBo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5" thickBo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5" thickBo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5" thickBo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5" thickBo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5" thickBo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5" thickBo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5" thickBo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5" thickBo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5" thickBo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5" thickBo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5" thickBo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5" thickBo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5" thickBo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5" thickBo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5" thickBo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5" thickBo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5" thickBo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5" thickBo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5" thickBo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5" thickBo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5" thickBo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5" thickBo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5" thickBo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5" thickBo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5" thickBo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5" thickBo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5" thickBo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5" thickBo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5" thickBo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5" thickBo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5" thickBo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5" thickBo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5" thickBo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5" thickBo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5" thickBo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5" thickBo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5" thickBo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5" thickBo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5" thickBo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5" thickBo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5" thickBo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5" thickBo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5" thickBo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5" thickBo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5" thickBo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5" thickBo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5" thickBo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5" thickBo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5" thickBo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5" thickBo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5" thickBo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5" thickBo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5" thickBo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5" thickBo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5" thickBo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5" thickBo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5" thickBo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5" thickBo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5" thickBo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5" thickBo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5" thickBo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5" thickBo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5" thickBo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5" thickBo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5" thickBo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5" thickBo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5" thickBo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5" thickBo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5" thickBo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5" thickBo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5" thickBo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5" thickBo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5" thickBo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5" thickBo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5" thickBo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5" thickBo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5" thickBo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5" thickBo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5" thickBo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5" thickBo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5" thickBo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5" thickBo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5" thickBo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5" thickBo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5" thickBo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5" thickBo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5" thickBo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5" thickBo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5" thickBo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5" thickBo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5" thickBo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5" thickBo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5" thickBo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5" thickBo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5" thickBo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5" thickBo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5" thickBo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5" thickBo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5" thickBo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5" thickBo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5" thickBo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5" thickBo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5" thickBo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5" thickBo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5" thickBo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5" thickBo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5" thickBo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5" thickBo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5" thickBo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5" thickBo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5" thickBo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5" thickBo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5" thickBo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5" thickBo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5" thickBo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5" thickBo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5" thickBo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5" thickBo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5" thickBo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5" thickBo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5" thickBo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5" thickBo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5" thickBo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5" thickBo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5" thickBo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5" thickBo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5" thickBo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5" thickBo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5" thickBo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5" thickBo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5" thickBo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5" thickBo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5" thickBo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5" thickBo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5" thickBo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5" thickBo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5" thickBo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5" thickBo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5" thickBo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5" thickBo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5" thickBo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5" thickBo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5" thickBo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5" thickBo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5" thickBo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5" thickBo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5" thickBo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5" thickBo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5" thickBo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5" thickBo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5" thickBo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5" thickBo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5" thickBo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5" thickBo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5" thickBo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5" thickBo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5" thickBo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5" thickBo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5" thickBo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5" thickBo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5" thickBo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5" thickBo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5" thickBo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5" thickBo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5" thickBo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5" thickBo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5" thickBo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5" thickBo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5" thickBo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5" thickBo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5" thickBo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5" thickBo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5" thickBo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5" thickBo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5" thickBo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5" thickBo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5" thickBo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5" thickBo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5" thickBo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5" thickBo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5" thickBo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5" thickBo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5" thickBo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5" thickBo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5" thickBo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5" thickBo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5" thickBo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5" thickBo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5" thickBo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5" thickBo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5" thickBo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5" thickBo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5" thickBo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5" thickBo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5" thickBo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5" thickBo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5" thickBo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5" thickBo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5" thickBo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5" thickBo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5" thickBo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5" thickBo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5" thickBo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5" thickBo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5" thickBo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5" thickBo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5" thickBo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5" thickBo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5" thickBo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5" thickBo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5" thickBo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5" thickBo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5" thickBo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5" thickBo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5" thickBo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5" thickBo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5" thickBo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5" thickBo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5" thickBo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5" thickBo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5" thickBo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5" thickBo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5" thickBo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5" thickBo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5" thickBo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5" thickBo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5" thickBo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5" thickBo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5" thickBo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5" thickBo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5" thickBo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5" thickBo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5" thickBo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5" thickBo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5" thickBo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5" thickBo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5" thickBo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5" thickBo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5" thickBo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5" thickBo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5" thickBo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5" thickBo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5" thickBo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5" thickBo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5" thickBo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5" thickBo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5" thickBo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5" thickBo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5" thickBo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5" thickBo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5" thickBo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5" thickBo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5" thickBo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5" thickBo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5" thickBo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5" thickBo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5" thickBo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5" thickBo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5" thickBo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5" thickBo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5" thickBo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5" thickBo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5" thickBo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5" thickBo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5" thickBo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5" thickBo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5" thickBo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5" thickBo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5" thickBo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5" thickBo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5" thickBo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5" thickBo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5" thickBo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5" thickBo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5" thickBo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5" thickBo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5" thickBo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5" thickBo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5" thickBo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5" thickBo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5" thickBo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5" thickBo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5" thickBo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5" thickBo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5" thickBo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5" thickBo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5" thickBo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5" thickBo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5" thickBo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5" thickBo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5" thickBo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5" thickBo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5" thickBo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5" thickBo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5" thickBo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5" thickBo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5" thickBo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5" thickBo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5" thickBo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5" thickBo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5" thickBo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5" thickBo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5" thickBo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5" thickBo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5" thickBo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5" thickBo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5" thickBo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5" thickBo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5" thickBo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5" thickBo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5" thickBo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5" thickBo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5" thickBo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5" thickBo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5" thickBo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5" thickBo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5" thickBo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5" thickBo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5" thickBo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5" thickBo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5" thickBo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5" thickBo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5" thickBo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5" thickBo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5" thickBo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5" thickBo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5" thickBo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5" thickBo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5" thickBo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5" thickBo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5" thickBo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5" thickBo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5" thickBo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5" thickBo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5" thickBo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5" thickBo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5" thickBo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5" thickBo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5" thickBo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5" thickBo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5" thickBo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5" thickBo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5" thickBo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5" thickBo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5" thickBo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5" thickBo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5" thickBo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5" thickBo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5" thickBo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5" thickBo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5" thickBo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5" thickBo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5" thickBo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5" thickBo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5" thickBo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5" thickBo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5" thickBo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5" thickBo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5" thickBo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5" thickBo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5" thickBo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5" thickBo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5" thickBo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5" thickBo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5" thickBo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5" thickBo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5" thickBo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5" thickBo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5" thickBo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5" thickBo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5" thickBo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5" thickBo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5" thickBo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5" thickBo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5" thickBo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5" thickBo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5" thickBo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5" thickBo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5" thickBo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5" thickBo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5" thickBo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5" thickBo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5" thickBo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5" thickBo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5" thickBo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5" thickBo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5" thickBo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5" thickBo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5" thickBo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5" thickBo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5" thickBo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5" thickBo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5" thickBo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5" thickBo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5" thickBo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5" thickBo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5" thickBo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5" thickBo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5" thickBo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5" thickBo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5" thickBo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5" thickBo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5" thickBo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5" thickBo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5" thickBo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5" thickBo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5" thickBo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5" thickBo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5" thickBo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5" thickBo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5" thickBo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5" thickBo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5" thickBo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5" thickBo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5" thickBo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5" thickBo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5" thickBo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5" thickBo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5" thickBo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5" thickBo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5" thickBo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5" thickBo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5" thickBo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5" thickBo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5" thickBo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5" thickBo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5" thickBo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5" thickBo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5" thickBo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5" thickBo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5" thickBo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5" thickBo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5" thickBo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5" thickBo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5" thickBo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5" thickBo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5" thickBo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5" thickBo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5" thickBo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5" thickBo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5" thickBo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5" thickBo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5" thickBo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5" thickBo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5" thickBo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5" thickBo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5" thickBo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5" thickBo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5" thickBo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5" thickBo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5" thickBo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5" thickBo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5" thickBo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5" thickBo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5" thickBo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5" thickBo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5" thickBo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5" thickBo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5" thickBo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5" thickBo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5" thickBo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5" thickBo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5" thickBo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5" thickBo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5" thickBo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5" thickBo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5" thickBo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5" thickBo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5" thickBo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5" thickBo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5" thickBo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5" thickBo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5" thickBo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5" thickBo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5" thickBo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5" thickBo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5" thickBo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5" thickBo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5" thickBo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5" thickBo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5" thickBo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5" thickBo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5" thickBo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5" thickBo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5" thickBo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5" thickBo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5" thickBo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5" thickBo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5" thickBo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5" thickBo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5" thickBo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5" thickBo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5" thickBo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5" thickBo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5" thickBo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5" thickBo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5" thickBo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5" thickBo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5" thickBo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5" thickBo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5" thickBo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5" thickBo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5" thickBo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5" thickBo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5" thickBo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5" thickBo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5" thickBo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5" thickBo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5" thickBo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5" thickBo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5" thickBo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5" thickBo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5" thickBo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5" thickBo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5" thickBo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5" thickBo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5" thickBo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5" thickBo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5" thickBo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5" thickBo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5" thickBo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5" thickBo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5" thickBo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5" thickBo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5" thickBo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5" thickBo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5" thickBo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5" thickBo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5" thickBo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5" thickBo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5" thickBo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5" thickBo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5" thickBo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5" thickBo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5" thickBo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5" thickBo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5" thickBo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5" thickBo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5" thickBo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5" thickBo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5" thickBo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5" thickBo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5" thickBo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5" thickBo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5" thickBo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5" thickBo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5" thickBo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5" thickBo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5" thickBo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5" thickBo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5" thickBo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5" thickBo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5" thickBo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5" thickBo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5" thickBo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5" thickBo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5" thickBo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5" thickBo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5" thickBo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5" thickBo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5" thickBo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5" thickBo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5" thickBo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5" thickBo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5" thickBo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5" thickBo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5" thickBo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5" thickBo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5" thickBo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5" thickBo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5" thickBo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5" thickBo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5" thickBo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5" thickBo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5" thickBo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5" thickBo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5" thickBo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5" thickBo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5" thickBo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5" thickBo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5" thickBo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5" thickBo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5" thickBo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5" thickBo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5" thickBo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5" thickBo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5" thickBo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5" thickBo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5" thickBo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5" thickBo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5" thickBo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5" thickBo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5" thickBo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5" thickBo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5" thickBo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5" thickBo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5" thickBo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5" thickBo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5" thickBo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5" thickBo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5" thickBo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5" thickBo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5" thickBo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5" thickBo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5" thickBo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5" thickBo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5" thickBo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5" thickBo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5" thickBo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5" thickBo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5" thickBo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5" thickBo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5" thickBo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5" thickBo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5" thickBo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5" thickBo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5" thickBo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5" thickBo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5" thickBo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5" thickBo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5" thickBo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5" thickBo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5" thickBo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5" thickBo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5" thickBo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5" thickBo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5" thickBo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5" thickBo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5" thickBo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5" thickBo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5" thickBo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5" thickBo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5" thickBo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5" thickBo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5" thickBo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5" thickBo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5" thickBo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5" thickBo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5" thickBo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5" thickBo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5" thickBo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5" thickBo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5" thickBo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5" thickBo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5" thickBo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5" thickBo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5" thickBo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5" thickBo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5" thickBo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5" thickBo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5" thickBo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5" thickBo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5" thickBo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5" thickBo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5" thickBo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5" thickBo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5" thickBo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5" thickBo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5" thickBo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5" thickBo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5" thickBo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5" thickBo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5" thickBo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5" thickBo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5" thickBo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5" thickBo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5" thickBo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5" thickBo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5" thickBo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5" thickBo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5" thickBo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5" thickBo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5" thickBo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5" thickBo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5" thickBo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5" thickBo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5" thickBo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5" thickBo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5" thickBo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5" thickBo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5" thickBo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5" thickBo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5" thickBo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5" thickBo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5" thickBo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5" thickBo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5" thickBo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5" thickBo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5" thickBo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5" thickBo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5" thickBo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5" thickBo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5" thickBo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5" thickBo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5" thickBo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5" thickBo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5" thickBo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5" thickBo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5" thickBo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5" thickBo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5" thickBo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5" thickBo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5" thickBo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5" thickBo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5" thickBo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5" thickBo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5" thickBo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5" thickBo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5" thickBo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5" thickBo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5" thickBo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5" thickBo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5" thickBo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5" thickBo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5" thickBo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5" thickBo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5" thickBo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5" thickBo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5" thickBo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5" thickBo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5" thickBo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5" thickBo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5" thickBo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5" thickBo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5" thickBo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5" thickBo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5" thickBo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5" thickBo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5" thickBo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5" thickBo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5" thickBo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5" thickBo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5" thickBo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5" thickBo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5" thickBo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5" thickBo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5" thickBo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5" thickBo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5" thickBo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5" thickBo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5" thickBo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5" thickBo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5" thickBo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5" thickBo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5" thickBo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5" thickBo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5" thickBo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5" thickBo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5" thickBo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5" thickBo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5" thickBo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5" thickBo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5" thickBo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5" thickBo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5" thickBo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5" thickBo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5" thickBo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5" thickBo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5" thickBo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5" thickBo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5" thickBo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5" thickBo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5" thickBo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5" thickBo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5" thickBo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5" thickBo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5" thickBo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5" thickBo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5" thickBo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5" thickBo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5" thickBo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5" thickBo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5" thickBo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5" thickBo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5" thickBo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5" thickBo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5" thickBo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5" thickBo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5" thickBo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5" thickBo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5" thickBo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5" thickBo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5" thickBo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5" thickBo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5" thickBo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5" thickBo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5" thickBo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5" thickBo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5" thickBo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5" thickBo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5" thickBo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5" thickBo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5" thickBo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5" thickBo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5" thickBo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5" thickBot="1" x14ac:dyDescent="0.4">
      <c r="L998" s="1"/>
      <c r="M998" s="1"/>
      <c r="N998" s="1"/>
      <c r="O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</sheetData>
  <mergeCells count="8">
    <mergeCell ref="A1:C1"/>
    <mergeCell ref="A5:C5"/>
    <mergeCell ref="A6:C6"/>
    <mergeCell ref="A7:C7"/>
    <mergeCell ref="A8:C8"/>
    <mergeCell ref="A2:C2"/>
    <mergeCell ref="A4:C4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5"/>
  <sheetViews>
    <sheetView workbookViewId="0">
      <selection activeCell="B15" sqref="B15"/>
    </sheetView>
  </sheetViews>
  <sheetFormatPr defaultColWidth="13.81640625" defaultRowHeight="13" x14ac:dyDescent="0.3"/>
  <cols>
    <col min="1" max="1" width="25.54296875" style="12" customWidth="1"/>
    <col min="2" max="2" width="62.7265625" style="12" customWidth="1"/>
    <col min="3" max="3" width="11.453125" style="12" customWidth="1"/>
    <col min="4" max="4" width="54.08984375" style="12" customWidth="1"/>
    <col min="5" max="16384" width="13.81640625" style="12"/>
  </cols>
  <sheetData>
    <row r="1" spans="1:25" ht="22.5" customHeight="1" x14ac:dyDescent="0.3">
      <c r="A1" s="10" t="s">
        <v>4</v>
      </c>
      <c r="B1" s="11" t="s">
        <v>5</v>
      </c>
      <c r="C1" s="11" t="s">
        <v>3</v>
      </c>
      <c r="D1" s="11" t="s">
        <v>6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39" customHeight="1" x14ac:dyDescent="0.3">
      <c r="A2" s="13">
        <v>45048.385416666664</v>
      </c>
      <c r="B2" s="14" t="s">
        <v>10</v>
      </c>
      <c r="C2" s="8">
        <v>488415.22</v>
      </c>
      <c r="D2" s="14" t="s">
        <v>11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28.5" customHeight="1" x14ac:dyDescent="0.3">
      <c r="A3" s="13">
        <v>45063.507638888892</v>
      </c>
      <c r="B3" s="14" t="s">
        <v>12</v>
      </c>
      <c r="C3" s="8">
        <v>985</v>
      </c>
      <c r="D3" s="9" t="s">
        <v>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" customHeight="1" x14ac:dyDescent="0.3">
      <c r="A4" s="13">
        <v>45094.508333333331</v>
      </c>
      <c r="B4" s="14" t="s">
        <v>13</v>
      </c>
      <c r="C4" s="8">
        <v>985</v>
      </c>
      <c r="D4" s="9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" customHeight="1" x14ac:dyDescent="0.3">
      <c r="A5" s="13">
        <v>45124.511805555558</v>
      </c>
      <c r="B5" s="14" t="s">
        <v>14</v>
      </c>
      <c r="C5" s="8">
        <v>985</v>
      </c>
      <c r="D5" s="9" t="s">
        <v>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x14ac:dyDescent="0.3">
      <c r="A6" s="13">
        <v>45156.506944444445</v>
      </c>
      <c r="B6" s="9" t="s">
        <v>15</v>
      </c>
      <c r="C6" s="8">
        <v>985</v>
      </c>
      <c r="D6" s="9" t="s">
        <v>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3">
      <c r="A7" s="13">
        <v>45186.511111111111</v>
      </c>
      <c r="B7" s="9" t="s">
        <v>16</v>
      </c>
      <c r="C7" s="8">
        <v>985</v>
      </c>
      <c r="D7" s="9" t="s">
        <v>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3">
      <c r="A8" s="13">
        <v>45216.506944444445</v>
      </c>
      <c r="B8" s="9" t="s">
        <v>17</v>
      </c>
      <c r="C8" s="8">
        <v>985</v>
      </c>
      <c r="D8" s="9" t="s">
        <v>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26" x14ac:dyDescent="0.3">
      <c r="A9" s="13">
        <v>45233.37777777778</v>
      </c>
      <c r="B9" s="14" t="s">
        <v>10</v>
      </c>
      <c r="C9" s="8">
        <v>500576.83</v>
      </c>
      <c r="D9" s="14" t="s">
        <v>11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x14ac:dyDescent="0.3">
      <c r="A10" s="13">
        <v>45247.465277777781</v>
      </c>
      <c r="B10" s="9" t="s">
        <v>18</v>
      </c>
      <c r="C10" s="8">
        <v>985</v>
      </c>
      <c r="D10" s="9" t="s">
        <v>8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3">
      <c r="A11" s="13">
        <v>45277.46597222222</v>
      </c>
      <c r="B11" s="9" t="s">
        <v>19</v>
      </c>
      <c r="C11" s="8">
        <v>985</v>
      </c>
      <c r="D11" s="9" t="s">
        <v>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3">
      <c r="A12" s="22"/>
      <c r="B12" s="23"/>
      <c r="C12" s="24"/>
      <c r="D12" s="23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3">
      <c r="A13" s="22"/>
      <c r="B13" s="23"/>
      <c r="C13" s="24"/>
      <c r="D13" s="2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3">
      <c r="A14" s="22"/>
      <c r="B14" s="23"/>
      <c r="C14" s="24"/>
      <c r="D14" s="2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3">
      <c r="A15" s="21"/>
      <c r="B15" s="21"/>
      <c r="C15" s="21"/>
      <c r="D15" s="2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3">
      <c r="A16" s="21"/>
      <c r="B16" s="21"/>
      <c r="C16" s="21"/>
      <c r="D16" s="21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Витрати травень- грудень 2023</vt:lpstr>
      <vt:lpstr>Надходження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2024-01-09T12:46:28Z</dcterms:modified>
</cp:coreProperties>
</file>